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ssimiliano.bottini\Documents\"/>
    </mc:Choice>
  </mc:AlternateContent>
  <bookViews>
    <workbookView xWindow="0" yWindow="0" windowWidth="24000" windowHeight="9735"/>
  </bookViews>
  <sheets>
    <sheet name="Elenco progettobeneficiariPNJTF" sheetId="1" r:id="rId1"/>
  </sheets>
  <definedNames>
    <definedName name="_xlnm._FilterDatabase" localSheetId="0" hidden="1">'Elenco progettobeneficiariPNJTF'!$A$1:$Z$5</definedName>
    <definedName name="_xlnm.Print_Area" localSheetId="0">'Elenco progettobeneficiariPNJTF'!$A$1:$Z$10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0" i="1" l="1"/>
  <c r="R10" i="1"/>
  <c r="O10" i="1"/>
  <c r="Y9" i="1"/>
  <c r="R9" i="1"/>
  <c r="O9" i="1"/>
  <c r="Y8" i="1"/>
  <c r="R8" i="1"/>
  <c r="O8" i="1"/>
  <c r="X7" i="1"/>
  <c r="R7" i="1"/>
  <c r="O7" i="1"/>
  <c r="O2" i="1"/>
  <c r="P2" i="1" s="1"/>
  <c r="R6" i="1"/>
  <c r="V6" i="1" s="1"/>
  <c r="O6" i="1"/>
  <c r="O3" i="1"/>
  <c r="O4" i="1"/>
  <c r="O5" i="1"/>
  <c r="R2" i="1"/>
  <c r="R3" i="1"/>
  <c r="R4" i="1"/>
  <c r="R5" i="1"/>
</calcChain>
</file>

<file path=xl/sharedStrings.xml><?xml version="1.0" encoding="utf-8"?>
<sst xmlns="http://schemas.openxmlformats.org/spreadsheetml/2006/main" count="140" uniqueCount="79">
  <si>
    <t>CATEGORIA REGIONE</t>
  </si>
  <si>
    <t>Priorità</t>
  </si>
  <si>
    <t>OS</t>
  </si>
  <si>
    <t>Azione</t>
  </si>
  <si>
    <t>Fondo</t>
  </si>
  <si>
    <t>Settore</t>
  </si>
  <si>
    <t>CLP</t>
  </si>
  <si>
    <t>CUP</t>
  </si>
  <si>
    <t>Titolo Progetto</t>
  </si>
  <si>
    <t>Importo   flessibilità (€)</t>
  </si>
  <si>
    <t>Altre risorse pubbliche (€)</t>
  </si>
  <si>
    <t>Risorse private (€)</t>
  </si>
  <si>
    <t>Costo totale (€)</t>
  </si>
  <si>
    <t>Eventuale fonte finanziaria originale</t>
  </si>
  <si>
    <t>Ammesso</t>
  </si>
  <si>
    <t>Estremi e data atto ammissione</t>
  </si>
  <si>
    <t>Importo ammesso</t>
  </si>
  <si>
    <t>Valore degli IGV sottoscritti</t>
  </si>
  <si>
    <t>Spesa già sostenuta</t>
  </si>
  <si>
    <t>Previsioni di spesa fino a ott.2025</t>
  </si>
  <si>
    <t>Note</t>
  </si>
  <si>
    <t>SI</t>
  </si>
  <si>
    <t>ADG</t>
  </si>
  <si>
    <t>In transizione</t>
  </si>
  <si>
    <t>JTF</t>
  </si>
  <si>
    <t>JSO8.1. Fondo per una transizione giusta</t>
  </si>
  <si>
    <t>3- ASSISTENZA TECNICA</t>
  </si>
  <si>
    <t>ADG_PR3_01</t>
  </si>
  <si>
    <t>ADG_PR3_02</t>
  </si>
  <si>
    <t>ADG_PR3_03</t>
  </si>
  <si>
    <t>ADG_PR3_04</t>
  </si>
  <si>
    <t>E11C23000410007</t>
  </si>
  <si>
    <t xml:space="preserve">E89B22000320007 </t>
  </si>
  <si>
    <t>J81J23003150007</t>
  </si>
  <si>
    <t>J81J23003170007</t>
  </si>
  <si>
    <t>OI</t>
  </si>
  <si>
    <t>BENEFICIARIO</t>
  </si>
  <si>
    <t>1 - Piano Territoriale del Sulcis</t>
  </si>
  <si>
    <t>E12H20000480001</t>
  </si>
  <si>
    <t>G74D24005720001</t>
  </si>
  <si>
    <t>G74D24005730001</t>
  </si>
  <si>
    <t>G74D24005740001</t>
  </si>
  <si>
    <t>ADG_PR3_01 - Supporto tecnico-specialistico alle attività di programmazione, attuazione e sorveglianza del PN Just Transition Fund Italia 2021-2027</t>
  </si>
  <si>
    <t>ADG_PR3_03 - Supporto specialistico per
l’attuazione del Piano delle Valutazioni del PN
Just Transition Fund Italia 2021-2027</t>
  </si>
  <si>
    <t>ADG_PR3_04 - Supporto specialistico per le attività di comunicazione del PN Just Transition Fund Italia 2021-2027</t>
  </si>
  <si>
    <t>Realizzazione del sito di raccolta nella valle del Rio San Giorgio in
località Casa Massidda</t>
  </si>
  <si>
    <t>Progetto di Bonifica
dell'area “Ex cantiere Asse Esterno” - Agglomerato Industriale di Portovesme</t>
  </si>
  <si>
    <t>Opere di bonifica dell'area
“ex potabilizzatore consortile”</t>
  </si>
  <si>
    <t>Progetto di bonifica
dell'Area "Ex Wahoo</t>
  </si>
  <si>
    <t>Risorse PN JTF  2021-2027, al netto della flessibilità (€)</t>
  </si>
  <si>
    <t>Risorse PN JTF 2021-2027 complessive (€)</t>
  </si>
  <si>
    <t>1.4</t>
  </si>
  <si>
    <t>Progetto Strategico Sotacarbo</t>
  </si>
  <si>
    <t>1.5</t>
  </si>
  <si>
    <t>Consorzio Industriale Provinciale Carbonia Iglesias</t>
  </si>
  <si>
    <t>D43C25000150002</t>
  </si>
  <si>
    <t>Sotacarbo-società tecnologie avanzate lowcarbon SpA</t>
  </si>
  <si>
    <t xml:space="preserve">Determinazione direttoriale del centro regionale di programmazione n. 881 del 5.12.2024 </t>
  </si>
  <si>
    <t>ADG_PR3-02 -– “Mobilità e dotazioni strumentali per il supporto tecnico-specialistico alle attività di programmazione, attuazione e sorveglianza del PN Just Transition Fund Italia 2021-2027”</t>
  </si>
  <si>
    <t>Autorità di Gestione del PN Just Transition Fund Italia 2021-2027. Presidenza del Consiglio dei Ministri – Dipartimento per le politiche di coesione e per il Sud – Ufficio V - Servizio XVI “Servizio Autorità di gestione dei Programmi nazionali e comunitari a valenza territoriale e urbana”</t>
  </si>
  <si>
    <t>SU1.4a</t>
  </si>
  <si>
    <t>SU1.4b</t>
  </si>
  <si>
    <t>SU1.4c</t>
  </si>
  <si>
    <t>SU1.4d</t>
  </si>
  <si>
    <t>SU1.5</t>
  </si>
  <si>
    <t>Altre risorse pubbliche</t>
  </si>
  <si>
    <t xml:space="preserve">OI /ADG </t>
  </si>
  <si>
    <t xml:space="preserve">Determinazione direttoriale del centro regionale di programmazione n. 320 del 20.03.2025 </t>
  </si>
  <si>
    <t>Decreto del direttore generale DPC-U5-006-2025</t>
  </si>
  <si>
    <t>Decreto del direttore generale DPC-U5-009-2025</t>
  </si>
  <si>
    <t>Decreto del direttore generale DPC-U5-031-2024</t>
  </si>
  <si>
    <t>Comune di Iglesias  (CA)</t>
  </si>
  <si>
    <t>CF/P IVA</t>
  </si>
  <si>
    <t>00376610929</t>
  </si>
  <si>
    <t>00377860929</t>
  </si>
  <si>
    <t>01714900923</t>
  </si>
  <si>
    <t>7.1</t>
  </si>
  <si>
    <t>7.2</t>
  </si>
  <si>
    <t>7.3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</si>
</sst>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.00_-;\-* #,##0.00_-;_-* &quot;-&quot;??_-;_-@_-"/>
    <numFmt numFmtId="165" formatCode="_-* #,##0.00_-;\-* #,##0.00_-;_-* &quot;-&quot;??_-;_-@"/>
    <numFmt numFmtId="166" formatCode="_-&quot;€&quot;\ * #,##0.00_-;\-&quot;€&quot;\ * #,##0.00_-;_-&quot;€&quot;\ 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</font>
    <font>
      <sz val="11"/>
      <color theme="1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F0"/>
        <bgColor rgb="FFD8D8D8"/>
      </patternFill>
    </fill>
    <fill>
      <patternFill patternType="solid">
        <fgColor theme="0" tint="-0.14999847407452621"/>
        <bgColor rgb="FFD8D8D8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6">
    <xf numFmtId="0" fontId="0" fillId="0" borderId="0" xfId="0"/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quotePrefix="1" applyFill="1" applyBorder="1" applyAlignment="1">
      <alignment horizontal="center" vertical="center"/>
    </xf>
    <xf numFmtId="44" fontId="0" fillId="3" borderId="1" xfId="2" applyFont="1" applyFill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4" fontId="0" fillId="0" borderId="1" xfId="3" applyFont="1" applyFill="1" applyBorder="1" applyAlignment="1">
      <alignment vertical="center"/>
    </xf>
    <xf numFmtId="0" fontId="0" fillId="0" borderId="1" xfId="0" applyBorder="1"/>
    <xf numFmtId="0" fontId="0" fillId="0" borderId="0" xfId="0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43" fontId="2" fillId="4" borderId="1" xfId="1" applyFont="1" applyFill="1" applyBorder="1" applyAlignment="1">
      <alignment horizontal="center" vertical="center" wrapText="1"/>
    </xf>
    <xf numFmtId="0" fontId="0" fillId="4" borderId="0" xfId="0" applyFill="1"/>
    <xf numFmtId="0" fontId="5" fillId="3" borderId="1" xfId="0" applyFont="1" applyFill="1" applyBorder="1" applyAlignment="1">
      <alignment vertical="center" wrapText="1"/>
    </xf>
    <xf numFmtId="44" fontId="0" fillId="0" borderId="1" xfId="2" applyFont="1" applyFill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164" fontId="0" fillId="0" borderId="1" xfId="3" applyFont="1" applyFill="1" applyBorder="1" applyAlignment="1">
      <alignment horizontal="center" vertical="center" wrapText="1"/>
    </xf>
    <xf numFmtId="44" fontId="0" fillId="0" borderId="1" xfId="2" applyFont="1" applyBorder="1" applyAlignment="1">
      <alignment vertical="center"/>
    </xf>
    <xf numFmtId="165" fontId="3" fillId="6" borderId="1" xfId="0" applyNumberFormat="1" applyFont="1" applyFill="1" applyBorder="1" applyAlignment="1">
      <alignment horizontal="center" vertical="center" wrapText="1"/>
    </xf>
    <xf numFmtId="165" fontId="3" fillId="2" borderId="1" xfId="0" applyNumberFormat="1" applyFont="1" applyFill="1" applyBorder="1" applyAlignment="1">
      <alignment horizontal="center" vertical="center" wrapText="1"/>
    </xf>
    <xf numFmtId="165" fontId="3" fillId="5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49" fontId="8" fillId="3" borderId="1" xfId="2" applyNumberFormat="1" applyFont="1" applyFill="1" applyBorder="1" applyAlignment="1">
      <alignment horizontal="center" vertical="center"/>
    </xf>
  </cellXfs>
  <cellStyles count="8">
    <cellStyle name="Migliaia" xfId="1" builtinId="3"/>
    <cellStyle name="Migliaia 2" xfId="3"/>
    <cellStyle name="Migliaia 2 2" xfId="7"/>
    <cellStyle name="Migliaia 3" xfId="5"/>
    <cellStyle name="Normale" xfId="0" builtinId="0"/>
    <cellStyle name="Valuta" xfId="2" builtinId="4"/>
    <cellStyle name="Valuta 2" xfId="4"/>
    <cellStyle name="Valuta 3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Y10"/>
  <sheetViews>
    <sheetView tabSelected="1" zoomScale="85" zoomScaleNormal="85" workbookViewId="0">
      <selection activeCell="F3" sqref="F3"/>
    </sheetView>
  </sheetViews>
  <sheetFormatPr defaultRowHeight="15" x14ac:dyDescent="0.25"/>
  <cols>
    <col min="1" max="1" width="12.28515625" customWidth="1"/>
    <col min="2" max="2" width="24.140625" customWidth="1"/>
    <col min="3" max="3" width="33.140625" customWidth="1"/>
    <col min="4" max="4" width="21.85546875" customWidth="1"/>
    <col min="5" max="5" width="40.28515625" customWidth="1"/>
    <col min="6" max="6" width="13.85546875" bestFit="1" customWidth="1"/>
    <col min="7" max="7" width="16.7109375" customWidth="1"/>
    <col min="8" max="8" width="20.42578125" customWidth="1"/>
    <col min="9" max="9" width="15.85546875" customWidth="1"/>
    <col min="10" max="10" width="14" style="10" bestFit="1" customWidth="1"/>
    <col min="11" max="11" width="20.5703125" bestFit="1" customWidth="1"/>
    <col min="12" max="12" width="45.5703125" customWidth="1"/>
    <col min="13" max="13" width="25.7109375" customWidth="1"/>
    <col min="14" max="14" width="16" customWidth="1"/>
    <col min="15" max="15" width="24.85546875" bestFit="1" customWidth="1"/>
    <col min="16" max="16" width="20" customWidth="1"/>
    <col min="17" max="17" width="11.7109375" customWidth="1"/>
    <col min="18" max="18" width="22.5703125" bestFit="1" customWidth="1"/>
    <col min="19" max="19" width="20" customWidth="1"/>
    <col min="20" max="20" width="12.5703125" customWidth="1"/>
    <col min="21" max="21" width="25.5703125" customWidth="1"/>
    <col min="22" max="22" width="18.7109375" bestFit="1" customWidth="1"/>
    <col min="23" max="23" width="21.7109375" bestFit="1" customWidth="1"/>
    <col min="24" max="24" width="19.5703125" bestFit="1" customWidth="1"/>
    <col min="25" max="25" width="17.28515625" bestFit="1" customWidth="1"/>
  </cols>
  <sheetData>
    <row r="1" spans="1:181" s="15" customFormat="1" ht="75" customHeight="1" x14ac:dyDescent="0.25">
      <c r="A1" s="13" t="s">
        <v>66</v>
      </c>
      <c r="B1" s="13" t="s">
        <v>0</v>
      </c>
      <c r="C1" s="13" t="s">
        <v>1</v>
      </c>
      <c r="D1" s="13" t="s">
        <v>2</v>
      </c>
      <c r="E1" s="13" t="s">
        <v>36</v>
      </c>
      <c r="F1" s="13" t="s">
        <v>72</v>
      </c>
      <c r="G1" s="13" t="s">
        <v>3</v>
      </c>
      <c r="H1" s="13" t="s">
        <v>4</v>
      </c>
      <c r="I1" s="13" t="s">
        <v>5</v>
      </c>
      <c r="J1" s="13" t="s">
        <v>6</v>
      </c>
      <c r="K1" s="13" t="s">
        <v>7</v>
      </c>
      <c r="L1" s="13" t="s">
        <v>8</v>
      </c>
      <c r="M1" s="21" t="s">
        <v>49</v>
      </c>
      <c r="N1" s="22" t="s">
        <v>9</v>
      </c>
      <c r="O1" s="22" t="s">
        <v>50</v>
      </c>
      <c r="P1" s="23" t="s">
        <v>10</v>
      </c>
      <c r="Q1" s="23" t="s">
        <v>11</v>
      </c>
      <c r="R1" s="22" t="s">
        <v>12</v>
      </c>
      <c r="S1" s="22" t="s">
        <v>13</v>
      </c>
      <c r="T1" s="13" t="s">
        <v>14</v>
      </c>
      <c r="U1" s="13" t="s">
        <v>15</v>
      </c>
      <c r="V1" s="14" t="s">
        <v>16</v>
      </c>
      <c r="W1" s="13" t="s">
        <v>17</v>
      </c>
      <c r="X1" s="13" t="s">
        <v>18</v>
      </c>
      <c r="Y1" s="13" t="s">
        <v>19</v>
      </c>
      <c r="Z1" s="13" t="s">
        <v>20</v>
      </c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R1" s="24"/>
      <c r="CS1" s="24"/>
      <c r="CT1" s="24"/>
      <c r="CU1" s="24"/>
      <c r="CV1" s="24"/>
      <c r="CW1" s="24"/>
      <c r="CX1" s="24"/>
      <c r="CY1" s="24"/>
      <c r="CZ1" s="24"/>
      <c r="DA1" s="24"/>
      <c r="DB1" s="24"/>
      <c r="DC1" s="24"/>
      <c r="DD1" s="24"/>
      <c r="DE1" s="24"/>
      <c r="DF1" s="24"/>
      <c r="DG1" s="24"/>
      <c r="DH1" s="24"/>
      <c r="DI1" s="24"/>
      <c r="DJ1" s="24"/>
      <c r="DK1" s="24"/>
      <c r="DL1" s="24"/>
      <c r="DM1" s="24"/>
      <c r="DN1" s="24"/>
      <c r="DO1" s="24"/>
      <c r="DP1" s="24"/>
      <c r="DQ1" s="24"/>
      <c r="DR1" s="24"/>
      <c r="DS1" s="24"/>
      <c r="DT1" s="24"/>
      <c r="DU1" s="24"/>
      <c r="DV1" s="24"/>
      <c r="DW1" s="24"/>
      <c r="DX1" s="24"/>
      <c r="DY1" s="24"/>
      <c r="DZ1" s="24"/>
      <c r="EA1" s="24"/>
      <c r="EB1" s="24"/>
      <c r="EC1" s="24"/>
      <c r="ED1" s="24"/>
      <c r="EE1" s="24"/>
      <c r="EF1" s="24"/>
      <c r="EG1" s="24"/>
      <c r="EH1" s="24"/>
      <c r="EI1" s="24"/>
      <c r="EJ1" s="24"/>
      <c r="EK1" s="24"/>
      <c r="EL1" s="24"/>
      <c r="EM1" s="24"/>
      <c r="EN1" s="24"/>
      <c r="EO1" s="24"/>
      <c r="EP1" s="24"/>
      <c r="EQ1" s="24"/>
      <c r="ER1" s="24"/>
      <c r="ES1" s="24"/>
      <c r="ET1" s="24"/>
      <c r="EU1" s="24"/>
      <c r="EV1" s="24"/>
      <c r="EW1" s="24"/>
      <c r="EX1" s="24"/>
      <c r="EY1" s="24"/>
      <c r="EZ1" s="24"/>
      <c r="FA1" s="24"/>
      <c r="FB1" s="24"/>
      <c r="FC1" s="24"/>
      <c r="FD1" s="24"/>
      <c r="FE1" s="24"/>
      <c r="FF1" s="24"/>
      <c r="FG1" s="24"/>
      <c r="FH1" s="24"/>
      <c r="FI1" s="24"/>
      <c r="FJ1" s="24"/>
      <c r="FK1" s="24"/>
      <c r="FL1" s="24"/>
      <c r="FM1" s="24"/>
      <c r="FN1" s="24"/>
      <c r="FO1" s="24"/>
      <c r="FP1" s="24"/>
      <c r="FQ1" s="24"/>
      <c r="FR1" s="24"/>
      <c r="FS1" s="24"/>
      <c r="FT1" s="24"/>
      <c r="FU1" s="24"/>
      <c r="FV1" s="24"/>
      <c r="FW1" s="24"/>
      <c r="FX1" s="24"/>
      <c r="FY1" s="24"/>
    </row>
    <row r="2" spans="1:181" ht="75" x14ac:dyDescent="0.25">
      <c r="A2" s="5" t="s">
        <v>35</v>
      </c>
      <c r="B2" s="7" t="s">
        <v>23</v>
      </c>
      <c r="C2" s="7" t="s">
        <v>37</v>
      </c>
      <c r="D2" s="1" t="s">
        <v>25</v>
      </c>
      <c r="E2" s="2" t="s">
        <v>71</v>
      </c>
      <c r="F2" s="25" t="s">
        <v>73</v>
      </c>
      <c r="G2" s="2" t="s">
        <v>51</v>
      </c>
      <c r="H2" s="7" t="s">
        <v>24</v>
      </c>
      <c r="I2" s="2">
        <v>73</v>
      </c>
      <c r="J2" s="2" t="s">
        <v>60</v>
      </c>
      <c r="K2" s="16" t="s">
        <v>38</v>
      </c>
      <c r="L2" s="12" t="s">
        <v>45</v>
      </c>
      <c r="M2" s="17">
        <v>99239480.230000004</v>
      </c>
      <c r="N2" s="4">
        <v>0</v>
      </c>
      <c r="O2" s="17">
        <f>V2</f>
        <v>80171385.510000005</v>
      </c>
      <c r="P2" s="17">
        <f>M2-O2</f>
        <v>19068094.719999999</v>
      </c>
      <c r="Q2" s="17">
        <v>0</v>
      </c>
      <c r="R2" s="17">
        <f t="shared" ref="R2:R5" si="0">M2+N2</f>
        <v>99239480.230000004</v>
      </c>
      <c r="S2" s="19" t="s">
        <v>65</v>
      </c>
      <c r="T2" s="7" t="s">
        <v>21</v>
      </c>
      <c r="U2" s="12" t="s">
        <v>57</v>
      </c>
      <c r="V2" s="17">
        <v>80171385.510000005</v>
      </c>
      <c r="W2" s="4">
        <v>0</v>
      </c>
      <c r="X2" s="4">
        <v>0</v>
      </c>
      <c r="Y2" s="4">
        <v>19000000</v>
      </c>
      <c r="Z2" s="9"/>
    </row>
    <row r="3" spans="1:181" ht="75" x14ac:dyDescent="0.25">
      <c r="A3" s="5" t="s">
        <v>35</v>
      </c>
      <c r="B3" s="7" t="s">
        <v>23</v>
      </c>
      <c r="C3" s="7" t="s">
        <v>37</v>
      </c>
      <c r="D3" s="1" t="s">
        <v>25</v>
      </c>
      <c r="E3" s="1" t="s">
        <v>54</v>
      </c>
      <c r="F3" s="25" t="s">
        <v>74</v>
      </c>
      <c r="G3" s="2" t="s">
        <v>51</v>
      </c>
      <c r="H3" s="7" t="s">
        <v>24</v>
      </c>
      <c r="I3" s="2">
        <v>73</v>
      </c>
      <c r="J3" s="2" t="s">
        <v>61</v>
      </c>
      <c r="K3" s="16" t="s">
        <v>39</v>
      </c>
      <c r="L3" s="12" t="s">
        <v>46</v>
      </c>
      <c r="M3" s="17">
        <v>550859.56999999995</v>
      </c>
      <c r="N3" s="4">
        <v>0</v>
      </c>
      <c r="O3" s="17">
        <f t="shared" ref="O3:O5" si="1">M3+N3</f>
        <v>550859.56999999995</v>
      </c>
      <c r="P3" s="17">
        <v>0</v>
      </c>
      <c r="Q3" s="17">
        <v>0</v>
      </c>
      <c r="R3" s="17">
        <f t="shared" si="0"/>
        <v>550859.56999999995</v>
      </c>
      <c r="S3" s="8"/>
      <c r="T3" s="7" t="s">
        <v>21</v>
      </c>
      <c r="U3" s="12" t="s">
        <v>57</v>
      </c>
      <c r="V3" s="17">
        <v>550859.56999999995</v>
      </c>
      <c r="W3" s="4">
        <v>0</v>
      </c>
      <c r="X3" s="4">
        <v>0</v>
      </c>
      <c r="Y3" s="4">
        <v>150000</v>
      </c>
      <c r="Z3" s="9"/>
    </row>
    <row r="4" spans="1:181" ht="75" x14ac:dyDescent="0.25">
      <c r="A4" s="5" t="s">
        <v>35</v>
      </c>
      <c r="B4" s="7" t="s">
        <v>23</v>
      </c>
      <c r="C4" s="7" t="s">
        <v>37</v>
      </c>
      <c r="D4" s="1" t="s">
        <v>25</v>
      </c>
      <c r="E4" s="1" t="s">
        <v>54</v>
      </c>
      <c r="F4" s="25" t="s">
        <v>74</v>
      </c>
      <c r="G4" s="2" t="s">
        <v>51</v>
      </c>
      <c r="H4" s="7" t="s">
        <v>24</v>
      </c>
      <c r="I4" s="3">
        <v>73</v>
      </c>
      <c r="J4" s="2" t="s">
        <v>62</v>
      </c>
      <c r="K4" s="16" t="s">
        <v>40</v>
      </c>
      <c r="L4" s="12" t="s">
        <v>47</v>
      </c>
      <c r="M4" s="17">
        <v>1027237.31</v>
      </c>
      <c r="N4" s="4">
        <v>0</v>
      </c>
      <c r="O4" s="17">
        <f t="shared" si="1"/>
        <v>1027237.31</v>
      </c>
      <c r="P4" s="17">
        <v>0</v>
      </c>
      <c r="Q4" s="17">
        <v>0</v>
      </c>
      <c r="R4" s="17">
        <f t="shared" si="0"/>
        <v>1027237.31</v>
      </c>
      <c r="S4" s="17"/>
      <c r="T4" s="7" t="s">
        <v>21</v>
      </c>
      <c r="U4" s="12" t="s">
        <v>57</v>
      </c>
      <c r="V4" s="17">
        <v>1027237.31</v>
      </c>
      <c r="W4" s="4">
        <v>0</v>
      </c>
      <c r="X4" s="4">
        <v>0</v>
      </c>
      <c r="Y4" s="4">
        <v>2000000</v>
      </c>
      <c r="Z4" s="9"/>
    </row>
    <row r="5" spans="1:181" ht="75" x14ac:dyDescent="0.25">
      <c r="A5" s="5" t="s">
        <v>35</v>
      </c>
      <c r="B5" s="7" t="s">
        <v>23</v>
      </c>
      <c r="C5" s="7" t="s">
        <v>37</v>
      </c>
      <c r="D5" s="1" t="s">
        <v>25</v>
      </c>
      <c r="E5" s="1" t="s">
        <v>54</v>
      </c>
      <c r="F5" s="25" t="s">
        <v>74</v>
      </c>
      <c r="G5" s="2" t="s">
        <v>51</v>
      </c>
      <c r="H5" s="7" t="s">
        <v>24</v>
      </c>
      <c r="I5" s="3">
        <v>73</v>
      </c>
      <c r="J5" s="2" t="s">
        <v>63</v>
      </c>
      <c r="K5" s="16" t="s">
        <v>41</v>
      </c>
      <c r="L5" s="12" t="s">
        <v>48</v>
      </c>
      <c r="M5" s="17">
        <v>767780.06</v>
      </c>
      <c r="N5" s="4">
        <v>0</v>
      </c>
      <c r="O5" s="17">
        <f t="shared" si="1"/>
        <v>767780.06</v>
      </c>
      <c r="P5" s="17">
        <v>0</v>
      </c>
      <c r="Q5" s="17">
        <v>0</v>
      </c>
      <c r="R5" s="17">
        <f t="shared" si="0"/>
        <v>767780.06</v>
      </c>
      <c r="S5" s="17"/>
      <c r="T5" s="7" t="s">
        <v>21</v>
      </c>
      <c r="U5" s="12" t="s">
        <v>57</v>
      </c>
      <c r="V5" s="17">
        <v>767780.06</v>
      </c>
      <c r="W5" s="4">
        <v>0</v>
      </c>
      <c r="X5" s="4">
        <v>0</v>
      </c>
      <c r="Y5" s="4">
        <v>150000</v>
      </c>
      <c r="Z5" s="9"/>
    </row>
    <row r="6" spans="1:181" ht="75" x14ac:dyDescent="0.25">
      <c r="A6" s="5" t="s">
        <v>35</v>
      </c>
      <c r="B6" s="7" t="s">
        <v>23</v>
      </c>
      <c r="C6" s="7" t="s">
        <v>37</v>
      </c>
      <c r="D6" s="1" t="s">
        <v>25</v>
      </c>
      <c r="E6" s="1" t="s">
        <v>56</v>
      </c>
      <c r="F6" s="25" t="s">
        <v>75</v>
      </c>
      <c r="G6" s="2" t="s">
        <v>53</v>
      </c>
      <c r="H6" s="7" t="s">
        <v>24</v>
      </c>
      <c r="I6" s="3">
        <v>29</v>
      </c>
      <c r="J6" s="2" t="s">
        <v>64</v>
      </c>
      <c r="K6" s="16" t="s">
        <v>55</v>
      </c>
      <c r="L6" s="12" t="s">
        <v>52</v>
      </c>
      <c r="M6" s="17">
        <v>19719411</v>
      </c>
      <c r="N6" s="4"/>
      <c r="O6" s="17">
        <f t="shared" ref="O6" si="2">M6+N6</f>
        <v>19719411</v>
      </c>
      <c r="P6" s="17"/>
      <c r="Q6" s="17"/>
      <c r="R6" s="17">
        <f t="shared" ref="R6" si="3">M6+N6</f>
        <v>19719411</v>
      </c>
      <c r="S6" s="17"/>
      <c r="T6" s="7" t="s">
        <v>21</v>
      </c>
      <c r="U6" s="1" t="s">
        <v>67</v>
      </c>
      <c r="V6" s="17">
        <f>R6</f>
        <v>19719411</v>
      </c>
      <c r="W6" s="4">
        <v>0</v>
      </c>
      <c r="X6" s="4">
        <v>0</v>
      </c>
      <c r="Y6" s="20">
        <v>2065000</v>
      </c>
      <c r="Z6" s="9"/>
    </row>
    <row r="7" spans="1:181" ht="105" x14ac:dyDescent="0.25">
      <c r="A7" s="6" t="s">
        <v>22</v>
      </c>
      <c r="B7" s="7" t="s">
        <v>23</v>
      </c>
      <c r="C7" s="11" t="s">
        <v>26</v>
      </c>
      <c r="D7" s="1" t="s">
        <v>25</v>
      </c>
      <c r="E7" s="18" t="s">
        <v>59</v>
      </c>
      <c r="F7" s="18">
        <v>80188230587</v>
      </c>
      <c r="G7" s="2" t="s">
        <v>76</v>
      </c>
      <c r="H7" s="7" t="s">
        <v>24</v>
      </c>
      <c r="I7" s="2">
        <v>180</v>
      </c>
      <c r="J7" s="7" t="s">
        <v>27</v>
      </c>
      <c r="K7" s="7" t="s">
        <v>31</v>
      </c>
      <c r="L7" s="12" t="s">
        <v>42</v>
      </c>
      <c r="M7" s="17">
        <v>10000000</v>
      </c>
      <c r="N7" s="4">
        <v>0</v>
      </c>
      <c r="O7" s="17">
        <f>M7+N7</f>
        <v>10000000</v>
      </c>
      <c r="P7" s="17">
        <v>0</v>
      </c>
      <c r="Q7" s="17">
        <v>0</v>
      </c>
      <c r="R7" s="17">
        <f>M7+N7</f>
        <v>10000000</v>
      </c>
      <c r="S7" s="8"/>
      <c r="T7" s="7" t="s">
        <v>21</v>
      </c>
      <c r="U7" s="12" t="s">
        <v>68</v>
      </c>
      <c r="V7" s="17">
        <v>10000000</v>
      </c>
      <c r="W7" s="17">
        <v>7621530.2000000002</v>
      </c>
      <c r="X7" s="17">
        <f>348119.2+882724.96+30451.2+320790.07</f>
        <v>1582085.43</v>
      </c>
      <c r="Y7" s="17">
        <v>2000000</v>
      </c>
      <c r="Z7" s="9"/>
    </row>
    <row r="8" spans="1:181" ht="105" x14ac:dyDescent="0.25">
      <c r="A8" s="6" t="s">
        <v>22</v>
      </c>
      <c r="B8" s="7" t="s">
        <v>23</v>
      </c>
      <c r="C8" s="11" t="s">
        <v>26</v>
      </c>
      <c r="D8" s="1" t="s">
        <v>25</v>
      </c>
      <c r="E8" s="18" t="s">
        <v>59</v>
      </c>
      <c r="F8" s="18">
        <v>80188230587</v>
      </c>
      <c r="G8" s="2" t="s">
        <v>76</v>
      </c>
      <c r="H8" s="7" t="s">
        <v>24</v>
      </c>
      <c r="I8" s="2">
        <v>180</v>
      </c>
      <c r="J8" s="7" t="s">
        <v>28</v>
      </c>
      <c r="K8" s="7" t="s">
        <v>32</v>
      </c>
      <c r="L8" s="12" t="s">
        <v>58</v>
      </c>
      <c r="M8" s="17">
        <v>2000000</v>
      </c>
      <c r="N8" s="4">
        <v>0</v>
      </c>
      <c r="O8" s="17">
        <f t="shared" ref="O8:O10" si="4">M8+N8</f>
        <v>2000000</v>
      </c>
      <c r="P8" s="17">
        <v>0</v>
      </c>
      <c r="Q8" s="17">
        <v>0</v>
      </c>
      <c r="R8" s="17">
        <f t="shared" ref="R8:R10" si="5">M8+N8</f>
        <v>2000000</v>
      </c>
      <c r="S8" s="8"/>
      <c r="T8" s="7" t="s">
        <v>21</v>
      </c>
      <c r="U8" s="12" t="s">
        <v>68</v>
      </c>
      <c r="V8" s="17">
        <v>2000000</v>
      </c>
      <c r="W8" s="17">
        <v>190218.1</v>
      </c>
      <c r="X8" s="17">
        <v>190218.1</v>
      </c>
      <c r="Y8" s="4">
        <f>5000+X8</f>
        <v>195218.1</v>
      </c>
      <c r="Z8" s="9"/>
    </row>
    <row r="9" spans="1:181" ht="105" x14ac:dyDescent="0.25">
      <c r="A9" s="6" t="s">
        <v>22</v>
      </c>
      <c r="B9" s="7" t="s">
        <v>23</v>
      </c>
      <c r="C9" s="11" t="s">
        <v>26</v>
      </c>
      <c r="D9" s="1" t="s">
        <v>25</v>
      </c>
      <c r="E9" s="18" t="s">
        <v>59</v>
      </c>
      <c r="F9" s="18">
        <v>80188230587</v>
      </c>
      <c r="G9" s="2" t="s">
        <v>78</v>
      </c>
      <c r="H9" s="7" t="s">
        <v>24</v>
      </c>
      <c r="I9" s="2">
        <v>180</v>
      </c>
      <c r="J9" s="7" t="s">
        <v>29</v>
      </c>
      <c r="K9" s="7" t="s">
        <v>33</v>
      </c>
      <c r="L9" s="12" t="s">
        <v>43</v>
      </c>
      <c r="M9" s="17">
        <v>2196000</v>
      </c>
      <c r="N9" s="4">
        <v>0</v>
      </c>
      <c r="O9" s="17">
        <f t="shared" si="4"/>
        <v>2196000</v>
      </c>
      <c r="P9" s="17">
        <v>0</v>
      </c>
      <c r="Q9" s="17">
        <v>0</v>
      </c>
      <c r="R9" s="17">
        <f t="shared" si="5"/>
        <v>2196000</v>
      </c>
      <c r="S9" s="8"/>
      <c r="T9" s="7" t="s">
        <v>21</v>
      </c>
      <c r="U9" s="12" t="s">
        <v>70</v>
      </c>
      <c r="V9" s="17">
        <v>2196000</v>
      </c>
      <c r="W9" s="17">
        <v>117120</v>
      </c>
      <c r="X9" s="17">
        <v>23424</v>
      </c>
      <c r="Y9" s="4">
        <f>28800*1.22+X9</f>
        <v>58560</v>
      </c>
      <c r="Z9" s="9"/>
    </row>
    <row r="10" spans="1:181" ht="105" x14ac:dyDescent="0.25">
      <c r="A10" s="6" t="s">
        <v>22</v>
      </c>
      <c r="B10" s="7" t="s">
        <v>23</v>
      </c>
      <c r="C10" s="11" t="s">
        <v>26</v>
      </c>
      <c r="D10" s="1" t="s">
        <v>25</v>
      </c>
      <c r="E10" s="18" t="s">
        <v>59</v>
      </c>
      <c r="F10" s="18">
        <v>80188230587</v>
      </c>
      <c r="G10" s="2" t="s">
        <v>77</v>
      </c>
      <c r="H10" s="7" t="s">
        <v>24</v>
      </c>
      <c r="I10" s="2">
        <v>180</v>
      </c>
      <c r="J10" s="7" t="s">
        <v>30</v>
      </c>
      <c r="K10" s="7" t="s">
        <v>34</v>
      </c>
      <c r="L10" s="12" t="s">
        <v>44</v>
      </c>
      <c r="M10" s="17">
        <v>3500000</v>
      </c>
      <c r="N10" s="4">
        <v>0</v>
      </c>
      <c r="O10" s="17">
        <f t="shared" si="4"/>
        <v>3500000</v>
      </c>
      <c r="P10" s="17">
        <v>0</v>
      </c>
      <c r="Q10" s="17">
        <v>0</v>
      </c>
      <c r="R10" s="17">
        <f t="shared" si="5"/>
        <v>3500000</v>
      </c>
      <c r="S10" s="8"/>
      <c r="T10" s="7" t="s">
        <v>21</v>
      </c>
      <c r="U10" s="12" t="s">
        <v>69</v>
      </c>
      <c r="V10" s="17">
        <v>3500000</v>
      </c>
      <c r="W10" s="17">
        <v>0</v>
      </c>
      <c r="X10" s="17">
        <v>0</v>
      </c>
      <c r="Y10" s="17">
        <f>41760*1.22</f>
        <v>50947.199999999997</v>
      </c>
      <c r="Z10" s="9"/>
    </row>
  </sheetData>
  <autoFilter ref="A1:Z5"/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Elenco progettobeneficiariPNJTF</vt:lpstr>
      <vt:lpstr>'Elenco progettobeneficiariPNJTF'!Area_stampa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Windows</dc:creator>
  <cp:lastModifiedBy>Bottini Massimiliano</cp:lastModifiedBy>
  <dcterms:created xsi:type="dcterms:W3CDTF">2025-05-02T11:55:12Z</dcterms:created>
  <dcterms:modified xsi:type="dcterms:W3CDTF">2025-06-25T09:26:20Z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097a60d-5525-435b-8989-8eb48ac0c8cd_Enabled">
    <vt:lpwstr>true</vt:lpwstr>
  </property>
  <property fmtid="{D5CDD505-2E9C-101B-9397-08002B2CF9AE}" pid="3" name="MSIP_Label_5097a60d-5525-435b-8989-8eb48ac0c8cd_SetDate">
    <vt:lpwstr>2025-05-08T12:08:06Z</vt:lpwstr>
  </property>
  <property fmtid="{D5CDD505-2E9C-101B-9397-08002B2CF9AE}" pid="4" name="MSIP_Label_5097a60d-5525-435b-8989-8eb48ac0c8cd_Method">
    <vt:lpwstr>Standard</vt:lpwstr>
  </property>
  <property fmtid="{D5CDD505-2E9C-101B-9397-08002B2CF9AE}" pid="5" name="MSIP_Label_5097a60d-5525-435b-8989-8eb48ac0c8cd_Name">
    <vt:lpwstr>defa4170-0d19-0005-0004-bc88714345d2</vt:lpwstr>
  </property>
  <property fmtid="{D5CDD505-2E9C-101B-9397-08002B2CF9AE}" pid="6" name="MSIP_Label_5097a60d-5525-435b-8989-8eb48ac0c8cd_SiteId">
    <vt:lpwstr>3e90938b-8b27-4762-b4e8-006a8127a119</vt:lpwstr>
  </property>
  <property fmtid="{D5CDD505-2E9C-101B-9397-08002B2CF9AE}" pid="7" name="MSIP_Label_5097a60d-5525-435b-8989-8eb48ac0c8cd_ActionId">
    <vt:lpwstr>af04dc85-48e4-4cfb-933d-f9f64651cb4a</vt:lpwstr>
  </property>
  <property fmtid="{D5CDD505-2E9C-101B-9397-08002B2CF9AE}" pid="8" name="MSIP_Label_5097a60d-5525-435b-8989-8eb48ac0c8cd_ContentBits">
    <vt:lpwstr>0</vt:lpwstr>
  </property>
  <property fmtid="{D5CDD505-2E9C-101B-9397-08002B2CF9AE}" pid="9" name="MSIP_Label_5097a60d-5525-435b-8989-8eb48ac0c8cd_Tag">
    <vt:lpwstr>10, 3, 0, 1</vt:lpwstr>
  </property>
</Properties>
</file>